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MUSER2\Economico Presupuestario\CONTRATO MENOR\PUBLICACION MENORES WEB\2022\"/>
    </mc:Choice>
  </mc:AlternateContent>
  <xr:revisionPtr revIDLastSave="0" documentId="13_ncr:1_{D92E91AA-4119-40B6-AD3B-94082B9CE5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Hoja1!$B$7:$P$7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 s="1"/>
  <c r="E9" i="1"/>
  <c r="F9" i="1" s="1"/>
  <c r="E20" i="1"/>
  <c r="F20" i="1" s="1"/>
  <c r="E12" i="1"/>
  <c r="F12" i="1" s="1"/>
  <c r="E19" i="1"/>
  <c r="F19" i="1" s="1"/>
  <c r="E8" i="1"/>
  <c r="F8" i="1" s="1"/>
  <c r="L8" i="1"/>
  <c r="M8" i="1" s="1"/>
  <c r="L19" i="1"/>
  <c r="M19" i="1" s="1"/>
  <c r="L12" i="1"/>
  <c r="M12" i="1" s="1"/>
  <c r="L20" i="1"/>
  <c r="M20" i="1" s="1"/>
  <c r="L9" i="1"/>
  <c r="M9" i="1" s="1"/>
  <c r="L11" i="1"/>
  <c r="M11" i="1" s="1"/>
  <c r="E17" i="1"/>
  <c r="F17" i="1" s="1"/>
  <c r="D18" i="1"/>
  <c r="E18" i="1" s="1"/>
  <c r="K18" i="1"/>
  <c r="L18" i="1" s="1"/>
  <c r="E13" i="1"/>
  <c r="F13" i="1" s="1"/>
  <c r="E14" i="1"/>
  <c r="F14" i="1" s="1"/>
  <c r="E10" i="1"/>
  <c r="F10" i="1" s="1"/>
  <c r="E16" i="1"/>
  <c r="F16" i="1" s="1"/>
  <c r="E15" i="1"/>
  <c r="F15" i="1" s="1"/>
  <c r="L15" i="1"/>
  <c r="M15" i="1" s="1"/>
  <c r="L16" i="1"/>
  <c r="M16" i="1" s="1"/>
  <c r="L14" i="1"/>
  <c r="M14" i="1" s="1"/>
  <c r="L13" i="1"/>
  <c r="M13" i="1" s="1"/>
  <c r="L10" i="1"/>
  <c r="M10" i="1" s="1"/>
  <c r="L17" i="1"/>
  <c r="M17" i="1" s="1"/>
</calcChain>
</file>

<file path=xl/sharedStrings.xml><?xml version="1.0" encoding="utf-8"?>
<sst xmlns="http://schemas.openxmlformats.org/spreadsheetml/2006/main" count="117" uniqueCount="80">
  <si>
    <t>CONTRATOS MENORES</t>
  </si>
  <si>
    <t xml:space="preserve">NIF </t>
  </si>
  <si>
    <t>ORGANO DE CONTRATACIÓN</t>
  </si>
  <si>
    <t>Nombre de la entidad</t>
  </si>
  <si>
    <t>TRIMESTRE</t>
  </si>
  <si>
    <t>Ejercicio</t>
  </si>
  <si>
    <t>Q2801650I</t>
  </si>
  <si>
    <t>GERENTE</t>
  </si>
  <si>
    <t>GERENCIA MUNICIPAL DE URBANISMO DE MÓSTOLES</t>
  </si>
  <si>
    <t>4TO TRIMESTRE</t>
  </si>
  <si>
    <t>Número de expediente (*)</t>
  </si>
  <si>
    <t>Objeto del Contrato (*)</t>
  </si>
  <si>
    <t>Valor licitación del contrato (IVA excluido)</t>
  </si>
  <si>
    <t xml:space="preserve">IVA </t>
  </si>
  <si>
    <t>Valor licitación del contrato(IVA incluido)</t>
  </si>
  <si>
    <t>DURACIÓN</t>
  </si>
  <si>
    <t>Clasificación CPV</t>
  </si>
  <si>
    <t>Tipo de Contrato (*)</t>
  </si>
  <si>
    <t>Nº  OFERTAS RECIBIDAS</t>
  </si>
  <si>
    <t>Valor adjudicación del contrato(IVA excluido)</t>
  </si>
  <si>
    <t>Valor Adjudicación del contrato(IVA incluido)</t>
  </si>
  <si>
    <t>Observaciones</t>
  </si>
  <si>
    <t>Adjudicatario 1: NIF (*)</t>
  </si>
  <si>
    <t>Adjudicatario 1: razón social (*)</t>
  </si>
  <si>
    <t>Indicaciones</t>
  </si>
  <si>
    <t>Referencia única para cada contrato</t>
  </si>
  <si>
    <t>Texto</t>
  </si>
  <si>
    <t>En número decimal con 2 decimales</t>
  </si>
  <si>
    <t xml:space="preserve">Los valores posibles son:          A- Años            M- Meses           D- Días             I-Inmediato             </t>
  </si>
  <si>
    <t>Los códigos CPV separado por ,</t>
  </si>
  <si>
    <t>Tipo de Contrato.
				Los valores posibles son:
1. Servicios
2. Suministros
3 - Obras
4 - Gestión de Servicios Públicos
5 - Concesión de Servicios
6 - Concesión de Obras Públicas
7 - Concesión de Obras
8 - Colaboración entre el sector público y sector privado
9 - Administrativo especial 0- Privado
H - Patrimonial</t>
  </si>
  <si>
    <t>NIF del adjudicatario</t>
  </si>
  <si>
    <t>Razón social de adjudicatario</t>
  </si>
  <si>
    <t>B85050789</t>
  </si>
  <si>
    <t>Varios de material de papeleria "mes de septiembre"</t>
  </si>
  <si>
    <t>2/2022-139</t>
  </si>
  <si>
    <t>Varios de material de papeleria "mes de noviembre"</t>
  </si>
  <si>
    <t>2/2022-140</t>
  </si>
  <si>
    <t>2/2022-145</t>
  </si>
  <si>
    <t>Representación y Defensa a la Gerencia Municipal de Urbanismo en el PO</t>
  </si>
  <si>
    <t>B86150943</t>
  </si>
  <si>
    <t>CHECA Y GALAN DE CACERES ABOGADOS S.L.P</t>
  </si>
  <si>
    <t>2/2022-141</t>
  </si>
  <si>
    <t>Varios de material de papeleria " mes de Diciembre"</t>
  </si>
  <si>
    <t>47534422T</t>
  </si>
  <si>
    <t>COMERCIAL MINERVA</t>
  </si>
  <si>
    <t>2/2022-161</t>
  </si>
  <si>
    <t xml:space="preserve">Dos cursos de formacion al personal de la Gerencia </t>
  </si>
  <si>
    <t>B13993509</t>
  </si>
  <si>
    <t>G 12 GRUPO EMPRESARIAL DE SERVICIOS S.L</t>
  </si>
  <si>
    <t>2/2022-159</t>
  </si>
  <si>
    <t>Adquisicion material Informatico</t>
  </si>
  <si>
    <t>B80432008</t>
  </si>
  <si>
    <t>RED K3 S.L</t>
  </si>
  <si>
    <t>2/2022-149</t>
  </si>
  <si>
    <t xml:space="preserve">Escrito Impugnación recurso Suplicación </t>
  </si>
  <si>
    <t>OFIDOS DELUXE, S.L</t>
  </si>
  <si>
    <t>Inmediato</t>
  </si>
  <si>
    <t>2. Suministros</t>
  </si>
  <si>
    <t>1. Servicios</t>
  </si>
  <si>
    <t>2/2022-147</t>
  </si>
  <si>
    <t>2/2022-150</t>
  </si>
  <si>
    <t>2/2022-152</t>
  </si>
  <si>
    <t>2/2022-154</t>
  </si>
  <si>
    <t>2/2022-146</t>
  </si>
  <si>
    <t>2/2022-157</t>
  </si>
  <si>
    <t>ENRIQUE NAYA NIETO</t>
  </si>
  <si>
    <t>00839153K</t>
  </si>
  <si>
    <t>CONTRATO MENOR DE DEFENSA Y REPRESENTACIÓN EN LA GMU
PROCEDIMIENTO ORDINARIO 306/2022-DEMANDA EN RECLAMACION DE CANTIDADES.</t>
  </si>
  <si>
    <t xml:space="preserve">CONTRATO MENOR “PARA LA REALIZACIÓN DE TRABAJOS DE DEFENSA LETRADA Y REPRESENTACIÓN RELATIVO AL PROCEDIMIENTO ABREVIADO 286/2022 
"DESESTIMACION PRESUNTA SOLICITUD” </t>
  </si>
  <si>
    <t>DIAPLAN, SAP</t>
  </si>
  <si>
    <t>A28462091</t>
  </si>
  <si>
    <t>CONTRATO MENOR PARA LA REALIZACIÓN DE LOS TRABAJOS DE CONSULTORÍA Y REALIZACIÓN DE 2 INFORMES</t>
  </si>
  <si>
    <t>CONTRATO MENOR PARA LA REALIZACIÓN DE TRABAJOS DE DEFENSA LETRADA Y REPRESENTACIÓN EN EL PROCEDIMIENTO ABREVIADO 539/2022</t>
  </si>
  <si>
    <t>LAURA ZAMORA GARCÍA (LEGISLABOR ABOGADOS)</t>
  </si>
  <si>
    <t>33527605E</t>
  </si>
  <si>
    <t>CONTRATO DE REPRESENTACION Y DEFENSA JURÍDICA EN LA GMU EN EL DF 684/2022</t>
  </si>
  <si>
    <t>TROFEOS DEPORTIVOS LA TORRE S.L.</t>
  </si>
  <si>
    <t>70518339V</t>
  </si>
  <si>
    <t>CONTRATO MENOR PARA 2 PLACAS CONMEMORATIVAS PARA SU ENTREGA A LAS PERSONAS EMPLEADAS DE ESTA GERENCIA QUE HAN CUMPLIDO 25 AÑOS O SE HAN JUBILADO DURANTE 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</si>
</sst>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;[Red]\(#,##0.00\);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sz val="16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4" fontId="10" fillId="4" borderId="1" xfId="0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44" fontId="10" fillId="4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8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zoomScale="62" zoomScaleNormal="62" workbookViewId="0">
      <selection activeCell="K33" sqref="K33"/>
    </sheetView>
  </sheetViews>
  <sheetFormatPr baseColWidth="10" defaultRowHeight="15" x14ac:dyDescent="0.25"/>
  <cols>
    <col min="1" max="1" width="4.7109375" customWidth="1"/>
    <col min="2" max="2" width="24.5703125" bestFit="1" customWidth="1"/>
    <col min="3" max="3" width="110.42578125" customWidth="1"/>
    <col min="4" max="4" width="25.85546875" customWidth="1"/>
    <col min="5" max="6" width="18" customWidth="1"/>
    <col min="7" max="7" width="15.42578125" customWidth="1"/>
    <col min="8" max="8" width="0" hidden="1" customWidth="1"/>
    <col min="9" max="10" width="24.85546875" customWidth="1"/>
    <col min="11" max="12" width="19.28515625" bestFit="1" customWidth="1"/>
    <col min="13" max="13" width="19.28515625" customWidth="1"/>
    <col min="14" max="14" width="0" hidden="1" customWidth="1"/>
    <col min="15" max="15" width="23.5703125" bestFit="1" customWidth="1"/>
    <col min="16" max="16" width="72.140625" customWidth="1"/>
  </cols>
  <sheetData>
    <row r="1" spans="1:16" x14ac:dyDescent="0.25">
      <c r="A1" s="1" t="s">
        <v>0</v>
      </c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/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/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3"/>
      <c r="H3" s="7"/>
      <c r="I3" s="8"/>
      <c r="J3" s="8"/>
      <c r="K3" s="7"/>
      <c r="L3" s="7"/>
      <c r="M3" s="7"/>
      <c r="N3" s="7"/>
      <c r="O3" s="7"/>
      <c r="P3" s="7"/>
    </row>
    <row r="4" spans="1:16" ht="24" x14ac:dyDescent="0.25">
      <c r="A4" s="3"/>
      <c r="B4" s="9" t="s">
        <v>6</v>
      </c>
      <c r="C4" s="9" t="s">
        <v>7</v>
      </c>
      <c r="D4" s="10" t="s">
        <v>8</v>
      </c>
      <c r="E4" s="10" t="s">
        <v>9</v>
      </c>
      <c r="F4" s="9">
        <v>2022</v>
      </c>
      <c r="G4" s="3"/>
      <c r="H4" s="7"/>
      <c r="I4" s="7"/>
      <c r="J4" s="7"/>
      <c r="K4" s="7"/>
      <c r="L4" s="7"/>
      <c r="M4" s="7"/>
      <c r="N4" s="7"/>
      <c r="O4" s="7"/>
      <c r="P4" s="7"/>
    </row>
    <row r="5" spans="1:16" x14ac:dyDescent="0.25">
      <c r="A5" s="3"/>
      <c r="B5" s="7"/>
      <c r="C5" s="7"/>
      <c r="D5" s="7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2.5" x14ac:dyDescent="0.25">
      <c r="A6" s="12"/>
      <c r="B6" s="13" t="s">
        <v>10</v>
      </c>
      <c r="C6" s="14" t="s">
        <v>11</v>
      </c>
      <c r="D6" s="14" t="s">
        <v>12</v>
      </c>
      <c r="E6" s="15" t="s">
        <v>13</v>
      </c>
      <c r="F6" s="14" t="s">
        <v>14</v>
      </c>
      <c r="G6" s="14" t="s">
        <v>15</v>
      </c>
      <c r="H6" s="14" t="s">
        <v>16</v>
      </c>
      <c r="I6" s="14" t="s">
        <v>17</v>
      </c>
      <c r="J6" s="14" t="s">
        <v>18</v>
      </c>
      <c r="K6" s="14" t="s">
        <v>19</v>
      </c>
      <c r="L6" s="15" t="s">
        <v>13</v>
      </c>
      <c r="M6" s="14" t="s">
        <v>20</v>
      </c>
      <c r="N6" s="14" t="s">
        <v>21</v>
      </c>
      <c r="O6" s="14" t="s">
        <v>22</v>
      </c>
      <c r="P6" s="14" t="s">
        <v>23</v>
      </c>
    </row>
    <row r="7" spans="1:16" ht="299.25" x14ac:dyDescent="0.25">
      <c r="A7" s="16" t="s">
        <v>24</v>
      </c>
      <c r="B7" s="17" t="s">
        <v>25</v>
      </c>
      <c r="C7" s="18" t="s">
        <v>26</v>
      </c>
      <c r="D7" s="18" t="s">
        <v>27</v>
      </c>
      <c r="E7" s="18" t="s">
        <v>27</v>
      </c>
      <c r="F7" s="18" t="s">
        <v>27</v>
      </c>
      <c r="G7" s="18" t="s">
        <v>28</v>
      </c>
      <c r="H7" s="18" t="s">
        <v>29</v>
      </c>
      <c r="I7" s="18" t="s">
        <v>30</v>
      </c>
      <c r="J7" s="18"/>
      <c r="K7" s="18" t="s">
        <v>27</v>
      </c>
      <c r="L7" s="18" t="s">
        <v>27</v>
      </c>
      <c r="M7" s="18" t="s">
        <v>27</v>
      </c>
      <c r="N7" s="18" t="s">
        <v>26</v>
      </c>
      <c r="O7" s="18" t="s">
        <v>31</v>
      </c>
      <c r="P7" s="18" t="s">
        <v>32</v>
      </c>
    </row>
    <row r="8" spans="1:16" ht="63" x14ac:dyDescent="0.25">
      <c r="A8" s="19"/>
      <c r="B8" s="20" t="s">
        <v>60</v>
      </c>
      <c r="C8" s="22" t="s">
        <v>68</v>
      </c>
      <c r="D8" s="20">
        <v>1400</v>
      </c>
      <c r="E8" s="20">
        <f>0.21*D8</f>
        <v>294</v>
      </c>
      <c r="F8" s="20">
        <f>D8+E8</f>
        <v>1694</v>
      </c>
      <c r="G8" s="20" t="s">
        <v>57</v>
      </c>
      <c r="H8" s="20"/>
      <c r="I8" s="20" t="s">
        <v>59</v>
      </c>
      <c r="J8" s="21">
        <v>3</v>
      </c>
      <c r="K8" s="20">
        <v>1400</v>
      </c>
      <c r="L8" s="20">
        <f>0.21*K8</f>
        <v>294</v>
      </c>
      <c r="M8" s="20">
        <f>K8+L8</f>
        <v>1694</v>
      </c>
      <c r="N8" s="20"/>
      <c r="O8" s="20" t="s">
        <v>67</v>
      </c>
      <c r="P8" s="20" t="s">
        <v>66</v>
      </c>
    </row>
    <row r="9" spans="1:16" ht="21" x14ac:dyDescent="0.25">
      <c r="A9" s="19">
        <v>5</v>
      </c>
      <c r="B9" s="20" t="s">
        <v>64</v>
      </c>
      <c r="C9" s="20" t="s">
        <v>76</v>
      </c>
      <c r="D9" s="20">
        <v>1200</v>
      </c>
      <c r="E9" s="20">
        <f>0.21*D9</f>
        <v>252</v>
      </c>
      <c r="F9" s="20">
        <f>D9+E9</f>
        <v>1452</v>
      </c>
      <c r="G9" s="20" t="s">
        <v>57</v>
      </c>
      <c r="H9" s="20"/>
      <c r="I9" s="20" t="s">
        <v>59</v>
      </c>
      <c r="J9" s="21">
        <v>3</v>
      </c>
      <c r="K9" s="20">
        <v>1200</v>
      </c>
      <c r="L9" s="20">
        <f>0.21*K9</f>
        <v>252</v>
      </c>
      <c r="M9" s="20">
        <f>K9+L9</f>
        <v>1452</v>
      </c>
      <c r="N9" s="20"/>
      <c r="O9" s="20" t="s">
        <v>75</v>
      </c>
      <c r="P9" s="20" t="s">
        <v>74</v>
      </c>
    </row>
    <row r="10" spans="1:16" ht="21" x14ac:dyDescent="0.25">
      <c r="A10" s="19">
        <v>6</v>
      </c>
      <c r="B10" s="20" t="s">
        <v>46</v>
      </c>
      <c r="C10" s="20" t="s">
        <v>43</v>
      </c>
      <c r="D10" s="20">
        <v>684.26</v>
      </c>
      <c r="E10" s="20">
        <f>0.21*D10</f>
        <v>143.69459999999998</v>
      </c>
      <c r="F10" s="20">
        <f>D10+E10</f>
        <v>827.95460000000003</v>
      </c>
      <c r="G10" s="20" t="s">
        <v>57</v>
      </c>
      <c r="H10" s="20"/>
      <c r="I10" s="20" t="s">
        <v>58</v>
      </c>
      <c r="J10" s="21">
        <v>3</v>
      </c>
      <c r="K10" s="20">
        <v>684.26</v>
      </c>
      <c r="L10" s="20">
        <f>0.21*K10</f>
        <v>143.69459999999998</v>
      </c>
      <c r="M10" s="20">
        <f>K10+L10</f>
        <v>827.95460000000003</v>
      </c>
      <c r="N10" s="20"/>
      <c r="O10" s="20" t="s">
        <v>44</v>
      </c>
      <c r="P10" s="20" t="s">
        <v>45</v>
      </c>
    </row>
    <row r="11" spans="1:16" ht="63" x14ac:dyDescent="0.25">
      <c r="A11" s="19">
        <v>7</v>
      </c>
      <c r="B11" s="20" t="s">
        <v>65</v>
      </c>
      <c r="C11" s="22" t="s">
        <v>79</v>
      </c>
      <c r="D11" s="20">
        <v>70.11</v>
      </c>
      <c r="E11" s="20">
        <f>0.21*D11</f>
        <v>14.723099999999999</v>
      </c>
      <c r="F11" s="20">
        <f>D11+E11</f>
        <v>84.833100000000002</v>
      </c>
      <c r="G11" s="20"/>
      <c r="H11" s="20"/>
      <c r="I11" s="20" t="s">
        <v>58</v>
      </c>
      <c r="J11" s="21">
        <v>3</v>
      </c>
      <c r="K11" s="20">
        <v>70.11</v>
      </c>
      <c r="L11" s="20">
        <f>0.21*K11</f>
        <v>14.723099999999999</v>
      </c>
      <c r="M11" s="20">
        <f>K11+L11</f>
        <v>84.833100000000002</v>
      </c>
      <c r="N11" s="20"/>
      <c r="O11" s="20" t="s">
        <v>78</v>
      </c>
      <c r="P11" s="20" t="s">
        <v>77</v>
      </c>
    </row>
    <row r="12" spans="1:16" ht="42" x14ac:dyDescent="0.25">
      <c r="B12" s="20" t="s">
        <v>62</v>
      </c>
      <c r="C12" s="22" t="s">
        <v>72</v>
      </c>
      <c r="D12" s="20">
        <v>5400</v>
      </c>
      <c r="E12" s="20">
        <f>0.21*D12</f>
        <v>1134</v>
      </c>
      <c r="F12" s="20">
        <f>D12+E12</f>
        <v>6534</v>
      </c>
      <c r="G12" s="20" t="s">
        <v>57</v>
      </c>
      <c r="H12" s="20"/>
      <c r="I12" s="20" t="s">
        <v>59</v>
      </c>
      <c r="J12" s="21">
        <v>3</v>
      </c>
      <c r="K12" s="20">
        <v>5400</v>
      </c>
      <c r="L12" s="20">
        <f>0.21*K12</f>
        <v>1134</v>
      </c>
      <c r="M12" s="20">
        <f>K12+L12</f>
        <v>6534</v>
      </c>
      <c r="N12" s="20"/>
      <c r="O12" s="20" t="s">
        <v>71</v>
      </c>
      <c r="P12" s="20" t="s">
        <v>70</v>
      </c>
    </row>
    <row r="13" spans="1:16" ht="21" x14ac:dyDescent="0.25">
      <c r="B13" s="20" t="s">
        <v>50</v>
      </c>
      <c r="C13" s="20" t="s">
        <v>47</v>
      </c>
      <c r="D13" s="20">
        <v>14400</v>
      </c>
      <c r="E13" s="20">
        <f>0.21*D13</f>
        <v>3024</v>
      </c>
      <c r="F13" s="20">
        <f>D13+E13</f>
        <v>17424</v>
      </c>
      <c r="G13" s="20" t="s">
        <v>57</v>
      </c>
      <c r="H13" s="20"/>
      <c r="I13" s="20" t="s">
        <v>59</v>
      </c>
      <c r="J13" s="21">
        <v>3</v>
      </c>
      <c r="K13" s="20">
        <v>14400</v>
      </c>
      <c r="L13" s="20">
        <f>0.21*K13</f>
        <v>3024</v>
      </c>
      <c r="M13" s="20">
        <f>K13+L13</f>
        <v>17424</v>
      </c>
      <c r="N13" s="20"/>
      <c r="O13" s="20" t="s">
        <v>48</v>
      </c>
      <c r="P13" s="20" t="s">
        <v>49</v>
      </c>
    </row>
    <row r="14" spans="1:16" ht="21" x14ac:dyDescent="0.25">
      <c r="B14" s="20" t="s">
        <v>54</v>
      </c>
      <c r="C14" s="20" t="s">
        <v>51</v>
      </c>
      <c r="D14" s="20">
        <v>1765.59</v>
      </c>
      <c r="E14" s="20">
        <f>0.21*D14</f>
        <v>370.77389999999997</v>
      </c>
      <c r="F14" s="20">
        <f>D14+E14</f>
        <v>2136.3638999999998</v>
      </c>
      <c r="G14" s="20" t="s">
        <v>57</v>
      </c>
      <c r="H14" s="20"/>
      <c r="I14" s="20" t="s">
        <v>58</v>
      </c>
      <c r="J14" s="21">
        <v>3</v>
      </c>
      <c r="K14" s="20">
        <v>1765.59</v>
      </c>
      <c r="L14" s="20">
        <f>0.21*K14</f>
        <v>370.77389999999997</v>
      </c>
      <c r="M14" s="20">
        <f>K14+L14</f>
        <v>2136.3638999999998</v>
      </c>
      <c r="N14" s="20"/>
      <c r="O14" s="20" t="s">
        <v>52</v>
      </c>
      <c r="P14" s="20" t="s">
        <v>53</v>
      </c>
    </row>
    <row r="15" spans="1:16" ht="21" x14ac:dyDescent="0.25">
      <c r="B15" s="20" t="s">
        <v>35</v>
      </c>
      <c r="C15" s="20" t="s">
        <v>34</v>
      </c>
      <c r="D15" s="20">
        <v>550</v>
      </c>
      <c r="E15" s="20">
        <f>0.21*D15</f>
        <v>115.5</v>
      </c>
      <c r="F15" s="20">
        <f>D15+E15</f>
        <v>665.5</v>
      </c>
      <c r="G15" s="20" t="s">
        <v>57</v>
      </c>
      <c r="H15" s="20"/>
      <c r="I15" s="20" t="s">
        <v>58</v>
      </c>
      <c r="J15" s="21">
        <v>3</v>
      </c>
      <c r="K15" s="20">
        <v>411.28</v>
      </c>
      <c r="L15" s="20">
        <f>0.21*K15</f>
        <v>86.368799999999993</v>
      </c>
      <c r="M15" s="20">
        <f>K15+L15</f>
        <v>497.64879999999994</v>
      </c>
      <c r="N15" s="20"/>
      <c r="O15" s="20" t="s">
        <v>33</v>
      </c>
      <c r="P15" s="20" t="s">
        <v>56</v>
      </c>
    </row>
    <row r="16" spans="1:16" ht="21" x14ac:dyDescent="0.25">
      <c r="B16" s="20" t="s">
        <v>38</v>
      </c>
      <c r="C16" s="20" t="s">
        <v>36</v>
      </c>
      <c r="D16" s="20">
        <v>763.77</v>
      </c>
      <c r="E16" s="20">
        <f>0.21*D16</f>
        <v>160.39169999999999</v>
      </c>
      <c r="F16" s="20">
        <f>D16+E16</f>
        <v>924.1617</v>
      </c>
      <c r="G16" s="20" t="s">
        <v>57</v>
      </c>
      <c r="H16" s="20"/>
      <c r="I16" s="20" t="s">
        <v>58</v>
      </c>
      <c r="J16" s="21">
        <v>3</v>
      </c>
      <c r="K16" s="20">
        <v>763.77</v>
      </c>
      <c r="L16" s="20">
        <f>0.21*K16</f>
        <v>160.39169999999999</v>
      </c>
      <c r="M16" s="20">
        <f>K16+L16</f>
        <v>924.1617</v>
      </c>
      <c r="N16" s="20"/>
      <c r="O16" s="20" t="s">
        <v>33</v>
      </c>
      <c r="P16" s="20" t="s">
        <v>56</v>
      </c>
    </row>
    <row r="17" spans="2:16" ht="56.25" customHeight="1" x14ac:dyDescent="0.25">
      <c r="B17" s="20" t="s">
        <v>42</v>
      </c>
      <c r="C17" s="20" t="s">
        <v>39</v>
      </c>
      <c r="D17" s="20">
        <v>1500</v>
      </c>
      <c r="E17" s="20">
        <f>0.21*D17</f>
        <v>315</v>
      </c>
      <c r="F17" s="20">
        <f>D17+E17</f>
        <v>1815</v>
      </c>
      <c r="G17" s="20" t="s">
        <v>57</v>
      </c>
      <c r="H17" s="20"/>
      <c r="I17" s="20" t="s">
        <v>59</v>
      </c>
      <c r="J17" s="21">
        <v>3</v>
      </c>
      <c r="K17" s="20">
        <v>1500</v>
      </c>
      <c r="L17" s="20">
        <f>0.21*K17</f>
        <v>315</v>
      </c>
      <c r="M17" s="20">
        <f>K17+L17</f>
        <v>1815</v>
      </c>
      <c r="N17" s="20"/>
      <c r="O17" s="20" t="s">
        <v>40</v>
      </c>
      <c r="P17" s="20" t="s">
        <v>41</v>
      </c>
    </row>
    <row r="18" spans="2:16" ht="21" x14ac:dyDescent="0.25">
      <c r="B18" s="20" t="s">
        <v>37</v>
      </c>
      <c r="C18" s="20" t="s">
        <v>55</v>
      </c>
      <c r="D18" s="20">
        <f>F18/1.21</f>
        <v>700</v>
      </c>
      <c r="E18" s="20">
        <f>0.21*D18</f>
        <v>147</v>
      </c>
      <c r="F18" s="20">
        <v>847</v>
      </c>
      <c r="G18" s="20" t="s">
        <v>57</v>
      </c>
      <c r="H18" s="20"/>
      <c r="I18" s="20" t="s">
        <v>59</v>
      </c>
      <c r="J18" s="21">
        <v>4</v>
      </c>
      <c r="K18" s="20">
        <f>M18/1.21</f>
        <v>700</v>
      </c>
      <c r="L18" s="20">
        <f>0.21*K18</f>
        <v>147</v>
      </c>
      <c r="M18" s="20">
        <v>847</v>
      </c>
      <c r="N18" s="20"/>
      <c r="O18" s="20" t="s">
        <v>40</v>
      </c>
      <c r="P18" s="20" t="s">
        <v>41</v>
      </c>
    </row>
    <row r="19" spans="2:16" ht="63" x14ac:dyDescent="0.25">
      <c r="B19" s="20" t="s">
        <v>61</v>
      </c>
      <c r="C19" s="22" t="s">
        <v>69</v>
      </c>
      <c r="D19" s="20">
        <v>1200</v>
      </c>
      <c r="E19" s="20">
        <f>0.21*D19</f>
        <v>252</v>
      </c>
      <c r="F19" s="20">
        <f>D19+E19</f>
        <v>1452</v>
      </c>
      <c r="G19" s="20" t="s">
        <v>57</v>
      </c>
      <c r="H19" s="20"/>
      <c r="I19" s="20" t="s">
        <v>59</v>
      </c>
      <c r="J19" s="21">
        <v>3</v>
      </c>
      <c r="K19" s="20">
        <v>1200</v>
      </c>
      <c r="L19" s="20">
        <f>0.21*K19</f>
        <v>252</v>
      </c>
      <c r="M19" s="20">
        <f>K19+L19</f>
        <v>1452</v>
      </c>
      <c r="N19" s="20"/>
      <c r="O19" s="20" t="s">
        <v>40</v>
      </c>
      <c r="P19" s="20" t="s">
        <v>41</v>
      </c>
    </row>
    <row r="20" spans="2:16" ht="42" x14ac:dyDescent="0.25">
      <c r="B20" s="20" t="s">
        <v>63</v>
      </c>
      <c r="C20" s="22" t="s">
        <v>73</v>
      </c>
      <c r="D20" s="20">
        <v>1200</v>
      </c>
      <c r="E20" s="20">
        <f>0.21*D20</f>
        <v>252</v>
      </c>
      <c r="F20" s="20">
        <f>D20+E20</f>
        <v>1452</v>
      </c>
      <c r="G20" s="20" t="s">
        <v>57</v>
      </c>
      <c r="H20" s="20"/>
      <c r="I20" s="20" t="s">
        <v>59</v>
      </c>
      <c r="J20" s="21">
        <v>3</v>
      </c>
      <c r="K20" s="20">
        <v>1200</v>
      </c>
      <c r="L20" s="20">
        <f>0.21*K20</f>
        <v>252</v>
      </c>
      <c r="M20" s="20">
        <f>K20+L20</f>
        <v>1452</v>
      </c>
      <c r="N20" s="20"/>
      <c r="O20" s="20" t="s">
        <v>40</v>
      </c>
      <c r="P20" s="20" t="s">
        <v>41</v>
      </c>
    </row>
  </sheetData>
  <autoFilter ref="B7:P7" xr:uid="{00000000-0009-0000-0000-000000000000}">
    <sortState xmlns:xlrd2="http://schemas.microsoft.com/office/spreadsheetml/2017/richdata2" ref="B8:P20">
      <sortCondition ref="O7"/>
    </sortState>
  </autoFilter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Rodriguez Coron</dc:creator>
  <cp:lastModifiedBy>Noelia Rodriguez Coron</cp:lastModifiedBy>
  <dcterms:created xsi:type="dcterms:W3CDTF">2026-04-21T11:09:05Z</dcterms:created>
  <dcterms:modified xsi:type="dcterms:W3CDTF">2026-04-29T09:35:16Z</dcterms:modified>
</cp:coreProperties>
</file>